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92.168.200.200\共有\町民課\05_国民健康保険\03賦課\05試算\HP\PW　140574\"/>
    </mc:Choice>
  </mc:AlternateContent>
  <xr:revisionPtr revIDLastSave="0" documentId="13_ncr:1_{2A4CBEDD-CD11-4F3B-AD33-63F0DFA37AE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0" i="1" l="1"/>
  <c r="O60" i="1" l="1"/>
  <c r="O58" i="1"/>
  <c r="O18" i="1" l="1"/>
  <c r="O12" i="1" l="1"/>
  <c r="L46" i="1" l="1"/>
  <c r="S46" i="1" s="1"/>
  <c r="L44" i="1"/>
  <c r="S44" i="1" s="1"/>
  <c r="L42" i="1"/>
  <c r="S42" i="1" s="1"/>
  <c r="S40" i="1"/>
  <c r="L33" i="1"/>
  <c r="S33" i="1" s="1"/>
  <c r="L31" i="1"/>
  <c r="S31" i="1" s="1"/>
  <c r="L29" i="1"/>
  <c r="S29" i="1" s="1"/>
  <c r="L27" i="1"/>
  <c r="S27" i="1" s="1"/>
  <c r="O15" i="1"/>
  <c r="O20" i="1" l="1"/>
  <c r="L49" i="1"/>
  <c r="L51" i="1" s="1"/>
  <c r="L36" i="1"/>
  <c r="L38" i="1" s="1"/>
  <c r="L53" i="1" l="1"/>
  <c r="L64" i="1" s="1"/>
</calcChain>
</file>

<file path=xl/sharedStrings.xml><?xml version="1.0" encoding="utf-8"?>
<sst xmlns="http://schemas.openxmlformats.org/spreadsheetml/2006/main" count="184" uniqueCount="66">
  <si>
    <t>40歳～64歳の加入者数</t>
    <rPh sb="2" eb="3">
      <t>サイ</t>
    </rPh>
    <rPh sb="6" eb="7">
      <t>サイ</t>
    </rPh>
    <rPh sb="8" eb="11">
      <t>カニュウシャ</t>
    </rPh>
    <rPh sb="11" eb="12">
      <t>スウ</t>
    </rPh>
    <phoneticPr fontId="1"/>
  </si>
  <si>
    <t>65歳～74歳の加入者数</t>
    <rPh sb="2" eb="3">
      <t>サイ</t>
    </rPh>
    <rPh sb="6" eb="7">
      <t>サイ</t>
    </rPh>
    <rPh sb="8" eb="11">
      <t>カニュウシャ</t>
    </rPh>
    <rPh sb="11" eb="12">
      <t>スウ</t>
    </rPh>
    <phoneticPr fontId="1"/>
  </si>
  <si>
    <t>人</t>
    <rPh sb="0" eb="1">
      <t>ニン</t>
    </rPh>
    <phoneticPr fontId="1"/>
  </si>
  <si>
    <t>×</t>
    <phoneticPr fontId="1"/>
  </si>
  <si>
    <t>均等割額</t>
    <rPh sb="0" eb="3">
      <t>キントウワ</t>
    </rPh>
    <rPh sb="3" eb="4">
      <t>ガク</t>
    </rPh>
    <phoneticPr fontId="1"/>
  </si>
  <si>
    <t>円</t>
    <rPh sb="0" eb="1">
      <t>エン</t>
    </rPh>
    <phoneticPr fontId="1"/>
  </si>
  <si>
    <t>／12</t>
    <phoneticPr fontId="1"/>
  </si>
  <si>
    <t>＝</t>
    <phoneticPr fontId="1"/>
  </si>
  <si>
    <t>①</t>
    <phoneticPr fontId="1"/>
  </si>
  <si>
    <t>②</t>
    <phoneticPr fontId="1"/>
  </si>
  <si>
    <t>A</t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</si>
  <si>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</si>
  <si>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国保加入者の人数に応じて計算される額</t>
    <rPh sb="0" eb="2">
      <t>コクホ</t>
    </rPh>
    <rPh sb="2" eb="5">
      <t>カニュウシャ</t>
    </rPh>
    <rPh sb="6" eb="8">
      <t>ニンズウ</t>
    </rPh>
    <rPh sb="9" eb="10">
      <t>オウ</t>
    </rPh>
    <rPh sb="12" eb="14">
      <t>ケイサン</t>
    </rPh>
    <rPh sb="17" eb="18">
      <t>ガク</t>
    </rPh>
    <phoneticPr fontId="1"/>
  </si>
  <si>
    <t>国保加入者の前年中の所得に応じて計算される額</t>
    <rPh sb="0" eb="2">
      <t>コクホ</t>
    </rPh>
    <rPh sb="2" eb="5">
      <t>カニュウシャ</t>
    </rPh>
    <rPh sb="6" eb="8">
      <t>ゼンネン</t>
    </rPh>
    <rPh sb="8" eb="9">
      <t>ナカ</t>
    </rPh>
    <rPh sb="10" eb="12">
      <t>ショトク</t>
    </rPh>
    <rPh sb="13" eb="14">
      <t>オウ</t>
    </rPh>
    <rPh sb="16" eb="18">
      <t>ケイサン</t>
    </rPh>
    <rPh sb="21" eb="22">
      <t>ガク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</si>
  <si>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</si>
  <si>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</si>
  <si>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</si>
  <si>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</si>
  <si>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所得</t>
    <rPh sb="0" eb="2">
      <t>ショトク</t>
    </rPh>
    <phoneticPr fontId="1"/>
  </si>
  <si>
    <t>-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</si>
  <si>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</si>
  <si>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</si>
  <si>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</si>
  <si>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</si>
  <si>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ア+イ+ウ+エ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</si>
  <si>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</si>
  <si>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</si>
  <si>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</si>
  <si>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</si>
  <si>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コ</t>
    <phoneticPr fontId="1"/>
  </si>
  <si>
    <t>ケ</t>
    <phoneticPr fontId="1"/>
  </si>
  <si>
    <t>サ</t>
    <phoneticPr fontId="1"/>
  </si>
  <si>
    <t>シ</t>
    <phoneticPr fontId="1"/>
  </si>
  <si>
    <t>カ+シ</t>
    <phoneticPr fontId="1"/>
  </si>
  <si>
    <t>平等割</t>
    <rPh sb="0" eb="2">
      <t>ビョウドウ</t>
    </rPh>
    <rPh sb="2" eb="3">
      <t>ワ</t>
    </rPh>
    <phoneticPr fontId="1"/>
  </si>
  <si>
    <t>1世帯に対して均一にかかる額（加入人数は関係ありません）</t>
    <rPh sb="1" eb="3">
      <t>セタイ</t>
    </rPh>
    <rPh sb="4" eb="5">
      <t>タイ</t>
    </rPh>
    <rPh sb="7" eb="9">
      <t>キンイツ</t>
    </rPh>
    <rPh sb="13" eb="14">
      <t>ガク</t>
    </rPh>
    <rPh sb="15" eb="17">
      <t>カニュウ</t>
    </rPh>
    <rPh sb="17" eb="19">
      <t>ニンズウ</t>
    </rPh>
    <rPh sb="20" eb="22">
      <t>カンケイ</t>
    </rPh>
    <phoneticPr fontId="1"/>
  </si>
  <si>
    <t>加入者が40歳～64歳までの方を含む世帯</t>
    <rPh sb="0" eb="3">
      <t>カニュウシャ</t>
    </rPh>
    <rPh sb="6" eb="7">
      <t>サイ</t>
    </rPh>
    <rPh sb="10" eb="11">
      <t>サイ</t>
    </rPh>
    <rPh sb="14" eb="15">
      <t>カタ</t>
    </rPh>
    <rPh sb="16" eb="17">
      <t>フク</t>
    </rPh>
    <rPh sb="18" eb="20">
      <t>セタイ</t>
    </rPh>
    <phoneticPr fontId="1"/>
  </si>
  <si>
    <t>保険税</t>
    <rPh sb="0" eb="2">
      <t>ホケン</t>
    </rPh>
    <rPh sb="2" eb="3">
      <t>ゼイ</t>
    </rPh>
    <phoneticPr fontId="1"/>
  </si>
  <si>
    <t>・月割りの考え方・・・健康保険は月割りで計算されます。月途中で加入した場合は、その当該月から見込むことになります。</t>
    <rPh sb="1" eb="2">
      <t>ツキ</t>
    </rPh>
    <rPh sb="2" eb="3">
      <t>ワ</t>
    </rPh>
    <rPh sb="5" eb="6">
      <t>カンガ</t>
    </rPh>
    <rPh sb="7" eb="8">
      <t>カタ</t>
    </rPh>
    <rPh sb="11" eb="13">
      <t>ケンコウ</t>
    </rPh>
    <rPh sb="13" eb="15">
      <t>ホケン</t>
    </rPh>
    <rPh sb="16" eb="17">
      <t>ツキ</t>
    </rPh>
    <rPh sb="17" eb="18">
      <t>ワ</t>
    </rPh>
    <rPh sb="20" eb="22">
      <t>ケイサン</t>
    </rPh>
    <rPh sb="27" eb="28">
      <t>ツキ</t>
    </rPh>
    <rPh sb="28" eb="30">
      <t>トチュウ</t>
    </rPh>
    <rPh sb="31" eb="33">
      <t>カニュウ</t>
    </rPh>
    <rPh sb="35" eb="37">
      <t>バアイ</t>
    </rPh>
    <rPh sb="41" eb="43">
      <t>トウガイ</t>
    </rPh>
    <rPh sb="43" eb="44">
      <t>ツキ</t>
    </rPh>
    <rPh sb="46" eb="48">
      <t>ミコ</t>
    </rPh>
    <phoneticPr fontId="1"/>
  </si>
  <si>
    <t>おおよそ</t>
    <phoneticPr fontId="1"/>
  </si>
  <si>
    <t>Ｂ</t>
    <phoneticPr fontId="1"/>
  </si>
  <si>
    <t>【ご注意】</t>
    <rPh sb="2" eb="3">
      <t>チュウ</t>
    </rPh>
    <rPh sb="3" eb="4">
      <t>イ</t>
    </rPh>
    <phoneticPr fontId="1"/>
  </si>
  <si>
    <t>所得の有無に関係なくご負担いただきます。国保へ加入される方の人数を入力してください。</t>
    <rPh sb="0" eb="2">
      <t>ショトク</t>
    </rPh>
    <rPh sb="3" eb="5">
      <t>ウム</t>
    </rPh>
    <rPh sb="6" eb="8">
      <t>カンケイ</t>
    </rPh>
    <rPh sb="11" eb="13">
      <t>フタン</t>
    </rPh>
    <rPh sb="20" eb="22">
      <t>コクホ</t>
    </rPh>
    <rPh sb="23" eb="25">
      <t>カニュウ</t>
    </rPh>
    <rPh sb="28" eb="29">
      <t>カタ</t>
    </rPh>
    <rPh sb="30" eb="32">
      <t>ニンズウ</t>
    </rPh>
    <rPh sb="33" eb="35">
      <t>ニュウリョク</t>
    </rPh>
    <phoneticPr fontId="1"/>
  </si>
  <si>
    <t>キ+ク+ケ+コ</t>
    <phoneticPr fontId="1"/>
  </si>
  <si>
    <t>の中のみ入力できます。</t>
    <rPh sb="1" eb="2">
      <t>ナカ</t>
    </rPh>
    <rPh sb="4" eb="6">
      <t>ニュウリョク</t>
    </rPh>
    <phoneticPr fontId="1"/>
  </si>
  <si>
    <t>・試算結果はあくまでも概算(簡易計算)であるため実際の国民健康保険税額とは若干異なります。目安としてご利用ください。</t>
    <rPh sb="1" eb="3">
      <t>シサン</t>
    </rPh>
    <rPh sb="3" eb="5">
      <t>ケッカ</t>
    </rPh>
    <rPh sb="11" eb="13">
      <t>ガイサン</t>
    </rPh>
    <rPh sb="14" eb="16">
      <t>カンイ</t>
    </rPh>
    <rPh sb="16" eb="18">
      <t>ケイサン</t>
    </rPh>
    <rPh sb="24" eb="26">
      <t>ジッサイ</t>
    </rPh>
    <rPh sb="27" eb="29">
      <t>コクミン</t>
    </rPh>
    <rPh sb="29" eb="31">
      <t>ケンコウ</t>
    </rPh>
    <rPh sb="31" eb="33">
      <t>ホケン</t>
    </rPh>
    <rPh sb="33" eb="35">
      <t>ゼイガク</t>
    </rPh>
    <rPh sb="37" eb="39">
      <t>ジャッカン</t>
    </rPh>
    <rPh sb="39" eb="40">
      <t>コト</t>
    </rPh>
    <rPh sb="45" eb="47">
      <t>メヤス</t>
    </rPh>
    <rPh sb="51" eb="53">
      <t>リヨウ</t>
    </rPh>
    <phoneticPr fontId="1"/>
  </si>
  <si>
    <t>　40歳～64歳の加入者</t>
    <rPh sb="3" eb="4">
      <t>サイ</t>
    </rPh>
    <rPh sb="7" eb="8">
      <t>サイ</t>
    </rPh>
    <rPh sb="9" eb="12">
      <t>カニュウシャ</t>
    </rPh>
    <phoneticPr fontId="1"/>
  </si>
  <si>
    <t>　40歳未満、および65歳～74歳の加入者</t>
    <rPh sb="3" eb="4">
      <t>サイ</t>
    </rPh>
    <rPh sb="4" eb="6">
      <t>ミマン</t>
    </rPh>
    <rPh sb="12" eb="13">
      <t>サイ</t>
    </rPh>
    <rPh sb="16" eb="17">
      <t>サイ</t>
    </rPh>
    <rPh sb="18" eb="21">
      <t>カニュウシャ</t>
    </rPh>
    <phoneticPr fontId="1"/>
  </si>
  <si>
    <t>・軽減制度は考慮しておりません。</t>
    <rPh sb="1" eb="3">
      <t>ケイゲン</t>
    </rPh>
    <rPh sb="3" eb="5">
      <t>セイド</t>
    </rPh>
    <rPh sb="6" eb="8">
      <t>コウリョ</t>
    </rPh>
    <phoneticPr fontId="1"/>
  </si>
  <si>
    <t>ＳＴＥＰ１</t>
    <phoneticPr fontId="1"/>
  </si>
  <si>
    <t>ＳＴＥＰ２</t>
    <phoneticPr fontId="1"/>
  </si>
  <si>
    <t>ＳＴＥＰ３</t>
    <phoneticPr fontId="1"/>
  </si>
  <si>
    <t>GＯAL</t>
    <phoneticPr fontId="1"/>
  </si>
  <si>
    <t>大井町国民健康保険税試算表</t>
    <rPh sb="0" eb="3">
      <t>オオイマチ</t>
    </rPh>
    <rPh sb="3" eb="5">
      <t>コクミン</t>
    </rPh>
    <rPh sb="5" eb="7">
      <t>ケンコウ</t>
    </rPh>
    <rPh sb="7" eb="9">
      <t>ホケン</t>
    </rPh>
    <rPh sb="9" eb="10">
      <t>ゼイ</t>
    </rPh>
    <rPh sb="10" eb="12">
      <t>シサン</t>
    </rPh>
    <rPh sb="12" eb="13">
      <t>ヒョウ</t>
    </rPh>
    <phoneticPr fontId="1"/>
  </si>
  <si>
    <t>③</t>
    <phoneticPr fontId="1"/>
  </si>
  <si>
    <t>①+②-③</t>
    <phoneticPr fontId="1"/>
  </si>
  <si>
    <t>　大井町では１８歳以下の方の均等割減免を実施しております。当該年度の４月１日時点で１８歳未満の方の人数を入力してください。</t>
    <rPh sb="1" eb="4">
      <t>オオイマチ</t>
    </rPh>
    <rPh sb="8" eb="9">
      <t>サイ</t>
    </rPh>
    <rPh sb="9" eb="11">
      <t>イカ</t>
    </rPh>
    <rPh sb="12" eb="13">
      <t>カタ</t>
    </rPh>
    <rPh sb="14" eb="17">
      <t>キントウワリ</t>
    </rPh>
    <rPh sb="17" eb="19">
      <t>ゲンメン</t>
    </rPh>
    <rPh sb="20" eb="22">
      <t>ジッシ</t>
    </rPh>
    <rPh sb="29" eb="31">
      <t>トウガイ</t>
    </rPh>
    <rPh sb="31" eb="33">
      <t>ネンド</t>
    </rPh>
    <rPh sb="35" eb="36">
      <t>ガツ</t>
    </rPh>
    <rPh sb="37" eb="38">
      <t>ニチ</t>
    </rPh>
    <rPh sb="38" eb="40">
      <t>ジテン</t>
    </rPh>
    <rPh sb="43" eb="46">
      <t>サイミマン</t>
    </rPh>
    <rPh sb="47" eb="48">
      <t>カタ</t>
    </rPh>
    <rPh sb="49" eb="51">
      <t>ニンズウ</t>
    </rPh>
    <rPh sb="52" eb="54">
      <t>ニュウリョク</t>
    </rPh>
    <phoneticPr fontId="1"/>
  </si>
  <si>
    <t>　18歳未満の加入者数</t>
    <rPh sb="3" eb="4">
      <t>サイ</t>
    </rPh>
    <rPh sb="4" eb="6">
      <t>ミマン</t>
    </rPh>
    <rPh sb="7" eb="10">
      <t>カニュウシャ</t>
    </rPh>
    <rPh sb="10" eb="11">
      <t>スウ</t>
    </rPh>
    <phoneticPr fontId="1"/>
  </si>
  <si>
    <t>　40歳未満及び　（１８歳以下加入者数含む）</t>
    <rPh sb="3" eb="4">
      <t>サイ</t>
    </rPh>
    <rPh sb="4" eb="6">
      <t>ミマン</t>
    </rPh>
    <rPh sb="6" eb="7">
      <t>オヨ</t>
    </rPh>
    <rPh sb="12" eb="15">
      <t>サイイカ</t>
    </rPh>
    <rPh sb="15" eb="18">
      <t>カニュウシャ</t>
    </rPh>
    <rPh sb="18" eb="19">
      <t>スウ</t>
    </rPh>
    <rPh sb="19" eb="20">
      <t>フク</t>
    </rPh>
    <phoneticPr fontId="1"/>
  </si>
  <si>
    <t>加入者が40歳未満、および65歳～74歳の方</t>
    <rPh sb="0" eb="3">
      <t>カニュウシャ</t>
    </rPh>
    <rPh sb="6" eb="7">
      <t>サイ</t>
    </rPh>
    <rPh sb="7" eb="9">
      <t>ミマン</t>
    </rPh>
    <rPh sb="15" eb="16">
      <t>サイ</t>
    </rPh>
    <rPh sb="19" eb="20">
      <t>サイ</t>
    </rPh>
    <phoneticPr fontId="1"/>
  </si>
  <si>
    <t>　のみの世帯</t>
    <rPh sb="4" eb="6">
      <t>セタイ</t>
    </rPh>
    <phoneticPr fontId="1"/>
  </si>
  <si>
    <t>所得とは、総所得金額等の金額となります。所得を入力し、所得が43万円以下の場合は「0」として計算してください。</t>
    <rPh sb="0" eb="2">
      <t>ショトク</t>
    </rPh>
    <rPh sb="5" eb="8">
      <t>ソウショトク</t>
    </rPh>
    <rPh sb="8" eb="10">
      <t>キンガク</t>
    </rPh>
    <rPh sb="10" eb="11">
      <t>トウ</t>
    </rPh>
    <rPh sb="12" eb="14">
      <t>キンガク</t>
    </rPh>
    <rPh sb="20" eb="22">
      <t>ショトク</t>
    </rPh>
    <rPh sb="23" eb="25">
      <t>ニュウリョク</t>
    </rPh>
    <rPh sb="27" eb="29">
      <t>ショトク</t>
    </rPh>
    <rPh sb="32" eb="34">
      <t>マンエン</t>
    </rPh>
    <rPh sb="34" eb="36">
      <t>イカ</t>
    </rPh>
    <rPh sb="37" eb="39">
      <t>バアイ</t>
    </rPh>
    <rPh sb="46" eb="48">
      <t>ケイサン</t>
    </rPh>
    <phoneticPr fontId="1"/>
  </si>
  <si>
    <t>の世帯の賦課限度額　1,060,000円</t>
    <rPh sb="1" eb="3">
      <t>セタイ</t>
    </rPh>
    <rPh sb="4" eb="6">
      <t>フカ</t>
    </rPh>
    <rPh sb="6" eb="8">
      <t>ゲンド</t>
    </rPh>
    <rPh sb="8" eb="9">
      <t>ガク</t>
    </rPh>
    <rPh sb="19" eb="20">
      <t>エン</t>
    </rPh>
    <phoneticPr fontId="1"/>
  </si>
  <si>
    <t>の世帯の賦課限度額  　890,000円</t>
    <rPh sb="1" eb="3">
      <t>セタイ</t>
    </rPh>
    <rPh sb="4" eb="6">
      <t>フカ</t>
    </rPh>
    <rPh sb="6" eb="8">
      <t>ゲンド</t>
    </rPh>
    <rPh sb="8" eb="9">
      <t>ガク</t>
    </rPh>
    <rPh sb="19" eb="20">
      <t>エン</t>
    </rPh>
    <phoneticPr fontId="1"/>
  </si>
  <si>
    <t>オ×10.31%</t>
    <phoneticPr fontId="1"/>
  </si>
  <si>
    <t>サ×8.51％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</si>
</sst>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5E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6" borderId="0" xfId="0" applyFill="1">
      <alignment vertical="center"/>
    </xf>
    <xf numFmtId="41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0" fontId="8" fillId="7" borderId="9" xfId="0" applyFont="1" applyFill="1" applyBorder="1">
      <alignment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1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7" fontId="6" fillId="4" borderId="5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176" fontId="0" fillId="5" borderId="2" xfId="0" applyNumberFormat="1" applyFill="1" applyBorder="1" applyAlignment="1">
      <alignment horizontal="right" vertical="center"/>
    </xf>
    <xf numFmtId="176" fontId="0" fillId="5" borderId="4" xfId="0" applyNumberFormat="1" applyFill="1" applyBorder="1" applyAlignment="1">
      <alignment horizontal="right" vertical="center"/>
    </xf>
    <xf numFmtId="3" fontId="0" fillId="7" borderId="10" xfId="0" applyNumberFormat="1" applyFill="1" applyBorder="1" applyAlignment="1" applyProtection="1">
      <alignment horizontal="center" vertical="center"/>
      <protection locked="0"/>
    </xf>
    <xf numFmtId="3" fontId="0" fillId="7" borderId="11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1" fontId="11" fillId="4" borderId="27" xfId="0" applyNumberFormat="1" applyFont="1" applyFill="1" applyBorder="1" applyAlignment="1">
      <alignment horizontal="center" vertical="center"/>
    </xf>
    <xf numFmtId="41" fontId="11" fillId="4" borderId="28" xfId="0" applyNumberFormat="1" applyFont="1" applyFill="1" applyBorder="1" applyAlignment="1">
      <alignment horizontal="center" vertical="center"/>
    </xf>
    <xf numFmtId="41" fontId="11" fillId="4" borderId="29" xfId="0" applyNumberFormat="1" applyFont="1" applyFill="1" applyBorder="1" applyAlignment="1">
      <alignment horizontal="center" vertical="center"/>
    </xf>
    <xf numFmtId="41" fontId="11" fillId="4" borderId="30" xfId="0" applyNumberFormat="1" applyFont="1" applyFill="1" applyBorder="1" applyAlignment="1">
      <alignment horizontal="center" vertical="center"/>
    </xf>
    <xf numFmtId="41" fontId="11" fillId="4" borderId="8" xfId="0" applyNumberFormat="1" applyFont="1" applyFill="1" applyBorder="1" applyAlignment="1">
      <alignment horizontal="center" vertical="center"/>
    </xf>
    <xf numFmtId="41" fontId="11" fillId="4" borderId="3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1" fontId="0" fillId="2" borderId="2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41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zoomScaleNormal="100" workbookViewId="0">
      <selection activeCell="F12" sqref="F12"/>
    </sheetView>
  </sheetViews>
  <sheetFormatPr defaultRowHeight="13.5" x14ac:dyDescent="0.15"/>
  <cols>
    <col min="1" max="2" width="6.25" customWidth="1"/>
    <col min="5" max="5" width="3.125" customWidth="1"/>
    <col min="6" max="6" width="10" customWidth="1"/>
    <col min="7" max="8" width="3.125" customWidth="1"/>
    <col min="9" max="9" width="10.625" customWidth="1"/>
    <col min="10" max="11" width="3.125" customWidth="1"/>
    <col min="12" max="12" width="5" customWidth="1"/>
    <col min="13" max="13" width="10" customWidth="1"/>
    <col min="14" max="15" width="3.125" customWidth="1"/>
    <col min="16" max="18" width="5" customWidth="1"/>
    <col min="19" max="19" width="11.625" customWidth="1"/>
    <col min="20" max="20" width="3.125" customWidth="1"/>
    <col min="21" max="21" width="3.75" customWidth="1"/>
  </cols>
  <sheetData>
    <row r="1" spans="1:22" ht="66.75" customHeight="1" thickTop="1" x14ac:dyDescent="0.15">
      <c r="A1" s="5"/>
      <c r="B1" s="5"/>
      <c r="C1" s="91" t="s">
        <v>53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5"/>
    </row>
    <row r="2" spans="1:22" ht="11.25" customHeight="1" x14ac:dyDescent="0.15">
      <c r="A2" s="5"/>
      <c r="B2" s="5"/>
      <c r="C2" s="94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6"/>
      <c r="V2" s="5"/>
    </row>
    <row r="3" spans="1:22" ht="14.25" x14ac:dyDescent="0.15">
      <c r="A3" s="5"/>
      <c r="B3" s="5"/>
      <c r="C3" s="97" t="s">
        <v>41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9"/>
      <c r="V3" s="5"/>
    </row>
    <row r="4" spans="1:22" x14ac:dyDescent="0.15">
      <c r="A4" s="5"/>
      <c r="B4" s="5"/>
      <c r="C4" s="32" t="s">
        <v>45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/>
      <c r="V4" s="5"/>
    </row>
    <row r="5" spans="1:22" x14ac:dyDescent="0.15">
      <c r="A5" s="5"/>
      <c r="B5" s="5"/>
      <c r="C5" s="32" t="s">
        <v>48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5"/>
    </row>
    <row r="6" spans="1:22" x14ac:dyDescent="0.15">
      <c r="A6" s="5"/>
      <c r="B6" s="5"/>
      <c r="C6" s="32" t="s">
        <v>38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5"/>
    </row>
    <row r="7" spans="1:22" ht="15" customHeight="1" x14ac:dyDescent="0.15">
      <c r="A7" s="5"/>
      <c r="B7" s="5"/>
      <c r="C7" s="35" t="s">
        <v>49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5"/>
    </row>
    <row r="8" spans="1:22" x14ac:dyDescent="0.15">
      <c r="A8" s="5"/>
      <c r="B8" s="5"/>
      <c r="C8" s="44" t="s">
        <v>4</v>
      </c>
      <c r="D8" s="45"/>
      <c r="E8" s="117" t="s">
        <v>12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/>
      <c r="V8" s="5"/>
    </row>
    <row r="9" spans="1:22" ht="13.5" customHeight="1" thickBot="1" x14ac:dyDescent="0.2">
      <c r="A9" s="5"/>
      <c r="B9" s="5"/>
      <c r="C9" s="46"/>
      <c r="D9" s="47"/>
      <c r="E9" s="48" t="s">
        <v>42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V9" s="5"/>
    </row>
    <row r="10" spans="1:22" ht="15" customHeight="1" thickTop="1" thickBot="1" x14ac:dyDescent="0.2">
      <c r="A10" s="5"/>
      <c r="B10" s="5"/>
      <c r="C10" s="56"/>
      <c r="D10" s="57"/>
      <c r="E10" s="57"/>
      <c r="F10" s="57"/>
      <c r="G10" s="57"/>
      <c r="H10" s="57"/>
      <c r="I10" s="57"/>
      <c r="J10" s="57"/>
      <c r="K10" s="58"/>
      <c r="L10" s="16"/>
      <c r="M10" s="53" t="s">
        <v>44</v>
      </c>
      <c r="N10" s="54"/>
      <c r="O10" s="54"/>
      <c r="P10" s="54"/>
      <c r="Q10" s="54"/>
      <c r="R10" s="54"/>
      <c r="S10" s="54"/>
      <c r="T10" s="54"/>
      <c r="U10" s="55"/>
      <c r="V10" s="5"/>
    </row>
    <row r="11" spans="1:22" ht="13.5" customHeight="1" thickTop="1" thickBot="1" x14ac:dyDescent="0.2">
      <c r="A11" s="5"/>
      <c r="B11" s="5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5"/>
    </row>
    <row r="12" spans="1:22" ht="18.75" customHeight="1" thickTop="1" thickBot="1" x14ac:dyDescent="0.2">
      <c r="A12" s="5"/>
      <c r="B12" s="5"/>
      <c r="C12" s="67" t="s">
        <v>0</v>
      </c>
      <c r="D12" s="68"/>
      <c r="E12" s="109"/>
      <c r="F12" s="17"/>
      <c r="G12" s="2" t="s">
        <v>2</v>
      </c>
      <c r="H12" s="2" t="s">
        <v>3</v>
      </c>
      <c r="I12" s="6">
        <v>43000</v>
      </c>
      <c r="J12" s="1" t="s">
        <v>5</v>
      </c>
      <c r="K12" s="1" t="s">
        <v>3</v>
      </c>
      <c r="L12" s="17">
        <v>12</v>
      </c>
      <c r="M12" s="1" t="s">
        <v>6</v>
      </c>
      <c r="N12" s="2" t="s">
        <v>7</v>
      </c>
      <c r="O12" s="100">
        <f>SUM(F12*I12*L12/12)</f>
        <v>0</v>
      </c>
      <c r="P12" s="101"/>
      <c r="Q12" s="101"/>
      <c r="R12" s="101"/>
      <c r="S12" s="102"/>
      <c r="T12" s="2" t="s">
        <v>5</v>
      </c>
      <c r="U12" s="11" t="s">
        <v>8</v>
      </c>
      <c r="V12" s="5"/>
    </row>
    <row r="13" spans="1:22" ht="13.5" customHeight="1" thickTop="1" x14ac:dyDescent="0.15">
      <c r="A13" s="5"/>
      <c r="B13" s="5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0"/>
      <c r="V13" s="5"/>
    </row>
    <row r="14" spans="1:22" ht="18.75" customHeight="1" thickBot="1" x14ac:dyDescent="0.2">
      <c r="A14" s="5"/>
      <c r="B14" s="5"/>
      <c r="C14" s="50" t="s">
        <v>58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"/>
    </row>
    <row r="15" spans="1:22" ht="18.75" customHeight="1" thickTop="1" thickBot="1" x14ac:dyDescent="0.2">
      <c r="A15" s="5"/>
      <c r="B15" s="5"/>
      <c r="C15" s="67" t="s">
        <v>1</v>
      </c>
      <c r="D15" s="68"/>
      <c r="E15" s="68"/>
      <c r="F15" s="17"/>
      <c r="G15" s="2" t="s">
        <v>2</v>
      </c>
      <c r="H15" s="2" t="s">
        <v>3</v>
      </c>
      <c r="I15" s="6">
        <v>33500</v>
      </c>
      <c r="J15" s="1" t="s">
        <v>5</v>
      </c>
      <c r="K15" s="1" t="s">
        <v>3</v>
      </c>
      <c r="L15" s="17">
        <v>12</v>
      </c>
      <c r="M15" s="1" t="s">
        <v>6</v>
      </c>
      <c r="N15" s="2" t="s">
        <v>7</v>
      </c>
      <c r="O15" s="103">
        <f>SUM(F15*I15*L15/12)</f>
        <v>0</v>
      </c>
      <c r="P15" s="104"/>
      <c r="Q15" s="104"/>
      <c r="R15" s="104"/>
      <c r="S15" s="105"/>
      <c r="T15" s="2" t="s">
        <v>5</v>
      </c>
      <c r="U15" s="11" t="s">
        <v>9</v>
      </c>
      <c r="V15" s="5"/>
    </row>
    <row r="16" spans="1:22" ht="13.5" customHeight="1" thickTop="1" x14ac:dyDescent="0.15">
      <c r="A16" s="5"/>
      <c r="B16" s="5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0"/>
      <c r="V16" s="5"/>
    </row>
    <row r="17" spans="1:22" ht="18.75" customHeight="1" thickBot="1" x14ac:dyDescent="0.2">
      <c r="A17" s="5"/>
      <c r="B17" s="5"/>
      <c r="C17" s="50" t="s">
        <v>56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"/>
    </row>
    <row r="18" spans="1:22" ht="18.75" customHeight="1" thickTop="1" thickBot="1" x14ac:dyDescent="0.2">
      <c r="A18" s="5"/>
      <c r="B18" s="5"/>
      <c r="C18" s="112" t="s">
        <v>57</v>
      </c>
      <c r="D18" s="113"/>
      <c r="E18" s="113"/>
      <c r="F18" s="17"/>
      <c r="G18" s="18" t="s">
        <v>2</v>
      </c>
      <c r="H18" s="18" t="s">
        <v>3</v>
      </c>
      <c r="I18" s="6">
        <v>25500</v>
      </c>
      <c r="J18" s="1" t="s">
        <v>5</v>
      </c>
      <c r="K18" s="1" t="s">
        <v>3</v>
      </c>
      <c r="L18" s="17">
        <v>12</v>
      </c>
      <c r="M18" s="1" t="s">
        <v>6</v>
      </c>
      <c r="N18" s="18" t="s">
        <v>7</v>
      </c>
      <c r="O18" s="103">
        <f>SUM(F18*I18*L18/12)</f>
        <v>0</v>
      </c>
      <c r="P18" s="104"/>
      <c r="Q18" s="104"/>
      <c r="R18" s="104"/>
      <c r="S18" s="105"/>
      <c r="T18" s="18" t="s">
        <v>5</v>
      </c>
      <c r="U18" s="19" t="s">
        <v>54</v>
      </c>
      <c r="V18" s="5"/>
    </row>
    <row r="19" spans="1:22" ht="13.5" customHeight="1" thickTop="1" thickBot="1" x14ac:dyDescent="0.2">
      <c r="A19" s="5"/>
      <c r="B19" s="5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  <c r="V19" s="5"/>
    </row>
    <row r="20" spans="1:22" ht="26.25" customHeight="1" thickBot="1" x14ac:dyDescent="0.2">
      <c r="A20" s="5"/>
      <c r="B20" s="5"/>
      <c r="C20" s="38"/>
      <c r="D20" s="39"/>
      <c r="E20" s="39"/>
      <c r="F20" s="39"/>
      <c r="G20" s="39"/>
      <c r="H20" s="39"/>
      <c r="I20" s="39"/>
      <c r="J20" s="39"/>
      <c r="K20" s="39"/>
      <c r="L20" s="39" t="s">
        <v>55</v>
      </c>
      <c r="M20" s="39"/>
      <c r="N20" s="2" t="s">
        <v>7</v>
      </c>
      <c r="O20" s="106">
        <f>SUM(O12+O15)</f>
        <v>0</v>
      </c>
      <c r="P20" s="107"/>
      <c r="Q20" s="107"/>
      <c r="R20" s="107"/>
      <c r="S20" s="108"/>
      <c r="T20" s="2" t="s">
        <v>5</v>
      </c>
      <c r="U20" s="13" t="s">
        <v>10</v>
      </c>
      <c r="V20" s="5"/>
    </row>
    <row r="21" spans="1:22" ht="15" customHeight="1" x14ac:dyDescent="0.15">
      <c r="A21" s="5"/>
      <c r="B21" s="5"/>
      <c r="C21" s="35" t="s">
        <v>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  <c r="V21" s="5"/>
    </row>
    <row r="22" spans="1:22" x14ac:dyDescent="0.15">
      <c r="A22" s="5"/>
      <c r="B22" s="5"/>
      <c r="C22" s="44" t="s">
        <v>11</v>
      </c>
      <c r="D22" s="45"/>
      <c r="E22" s="48" t="s">
        <v>13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5"/>
    </row>
    <row r="23" spans="1:22" ht="13.5" customHeight="1" thickBot="1" x14ac:dyDescent="0.2">
      <c r="A23" s="5"/>
      <c r="B23" s="5"/>
      <c r="C23" s="46"/>
      <c r="D23" s="47"/>
      <c r="E23" s="121" t="s">
        <v>61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2"/>
      <c r="V23" s="5"/>
    </row>
    <row r="24" spans="1:22" ht="15" thickTop="1" thickBot="1" x14ac:dyDescent="0.2">
      <c r="A24" s="5"/>
      <c r="B24" s="5"/>
      <c r="C24" s="38"/>
      <c r="D24" s="39"/>
      <c r="E24" s="39"/>
      <c r="F24" s="39"/>
      <c r="G24" s="39"/>
      <c r="H24" s="39"/>
      <c r="I24" s="39"/>
      <c r="J24" s="39"/>
      <c r="K24" s="123"/>
      <c r="L24" s="16"/>
      <c r="M24" s="53" t="s">
        <v>44</v>
      </c>
      <c r="N24" s="54"/>
      <c r="O24" s="54"/>
      <c r="P24" s="54"/>
      <c r="Q24" s="54"/>
      <c r="R24" s="54"/>
      <c r="S24" s="54"/>
      <c r="T24" s="54"/>
      <c r="U24" s="55"/>
      <c r="V24" s="5"/>
    </row>
    <row r="25" spans="1:22" ht="13.5" customHeight="1" thickTop="1" x14ac:dyDescent="0.15">
      <c r="A25" s="5"/>
      <c r="B25" s="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0"/>
      <c r="V25" s="5"/>
    </row>
    <row r="26" spans="1:22" ht="15" customHeight="1" thickBot="1" x14ac:dyDescent="0.2">
      <c r="A26" s="5"/>
      <c r="B26" s="5"/>
      <c r="C26" s="112" t="s">
        <v>46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4"/>
      <c r="V26" s="5"/>
    </row>
    <row r="27" spans="1:22" ht="18.75" customHeight="1" thickTop="1" thickBot="1" x14ac:dyDescent="0.2">
      <c r="A27" s="5"/>
      <c r="B27" s="5"/>
      <c r="C27" s="10" t="s">
        <v>14</v>
      </c>
      <c r="D27" s="2" t="s">
        <v>18</v>
      </c>
      <c r="E27" s="74"/>
      <c r="F27" s="75"/>
      <c r="G27" s="2" t="s">
        <v>5</v>
      </c>
      <c r="H27" s="2" t="s">
        <v>19</v>
      </c>
      <c r="I27" s="6">
        <v>430000</v>
      </c>
      <c r="J27" s="2" t="s">
        <v>5</v>
      </c>
      <c r="K27" s="2" t="s">
        <v>7</v>
      </c>
      <c r="L27" s="72">
        <f>IF(SUM(E27-I27)&gt;0,SUM(E27-I27),0)</f>
        <v>0</v>
      </c>
      <c r="M27" s="73"/>
      <c r="N27" s="7" t="s">
        <v>5</v>
      </c>
      <c r="O27" s="8" t="s">
        <v>3</v>
      </c>
      <c r="P27" s="17">
        <v>12</v>
      </c>
      <c r="Q27" s="1" t="s">
        <v>6</v>
      </c>
      <c r="R27" s="2" t="s">
        <v>7</v>
      </c>
      <c r="S27" s="15">
        <f>SUM(L27*P27/12)</f>
        <v>0</v>
      </c>
      <c r="T27" s="2" t="s">
        <v>5</v>
      </c>
      <c r="U27" s="11" t="s">
        <v>20</v>
      </c>
      <c r="V27" s="5"/>
    </row>
    <row r="28" spans="1:22" ht="13.5" customHeight="1" thickTop="1" thickBot="1" x14ac:dyDescent="0.2">
      <c r="A28" s="5"/>
      <c r="B28" s="5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5"/>
    </row>
    <row r="29" spans="1:22" ht="18.75" customHeight="1" thickTop="1" thickBot="1" x14ac:dyDescent="0.2">
      <c r="A29" s="5"/>
      <c r="B29" s="5"/>
      <c r="C29" s="10" t="s">
        <v>15</v>
      </c>
      <c r="D29" s="2" t="s">
        <v>18</v>
      </c>
      <c r="E29" s="74"/>
      <c r="F29" s="75"/>
      <c r="G29" s="2" t="s">
        <v>5</v>
      </c>
      <c r="H29" s="2" t="s">
        <v>19</v>
      </c>
      <c r="I29" s="6">
        <v>430000</v>
      </c>
      <c r="J29" s="2" t="s">
        <v>5</v>
      </c>
      <c r="K29" s="2" t="s">
        <v>7</v>
      </c>
      <c r="L29" s="72">
        <f>IF(SUM(E29-I29)&gt;0,SUM(E29-I29),0)</f>
        <v>0</v>
      </c>
      <c r="M29" s="73"/>
      <c r="N29" s="9" t="s">
        <v>5</v>
      </c>
      <c r="O29" s="8" t="s">
        <v>3</v>
      </c>
      <c r="P29" s="17">
        <v>12</v>
      </c>
      <c r="Q29" s="1" t="s">
        <v>6</v>
      </c>
      <c r="R29" s="2" t="s">
        <v>7</v>
      </c>
      <c r="S29" s="15">
        <f>SUM(L29*P29/12)</f>
        <v>0</v>
      </c>
      <c r="T29" s="2" t="s">
        <v>5</v>
      </c>
      <c r="U29" s="11" t="s">
        <v>21</v>
      </c>
      <c r="V29" s="5"/>
    </row>
    <row r="30" spans="1:22" ht="13.5" customHeight="1" thickTop="1" thickBot="1" x14ac:dyDescent="0.2">
      <c r="A30" s="5"/>
      <c r="B30" s="5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5"/>
    </row>
    <row r="31" spans="1:22" ht="18.75" customHeight="1" thickTop="1" thickBot="1" x14ac:dyDescent="0.2">
      <c r="A31" s="5"/>
      <c r="B31" s="5"/>
      <c r="C31" s="10" t="s">
        <v>16</v>
      </c>
      <c r="D31" s="2" t="s">
        <v>18</v>
      </c>
      <c r="E31" s="74"/>
      <c r="F31" s="75"/>
      <c r="G31" s="2" t="s">
        <v>5</v>
      </c>
      <c r="H31" s="2" t="s">
        <v>19</v>
      </c>
      <c r="I31" s="6">
        <v>430000</v>
      </c>
      <c r="J31" s="2" t="s">
        <v>5</v>
      </c>
      <c r="K31" s="2" t="s">
        <v>7</v>
      </c>
      <c r="L31" s="72">
        <f>IF(SUM(E31-I31)&gt;0,SUM(E31-I31),0)</f>
        <v>0</v>
      </c>
      <c r="M31" s="73"/>
      <c r="N31" s="7" t="s">
        <v>5</v>
      </c>
      <c r="O31" s="8" t="s">
        <v>3</v>
      </c>
      <c r="P31" s="17">
        <v>12</v>
      </c>
      <c r="Q31" s="1" t="s">
        <v>6</v>
      </c>
      <c r="R31" s="2" t="s">
        <v>7</v>
      </c>
      <c r="S31" s="15">
        <f>SUM(L31*P31/12)</f>
        <v>0</v>
      </c>
      <c r="T31" s="2" t="s">
        <v>5</v>
      </c>
      <c r="U31" s="11" t="s">
        <v>22</v>
      </c>
      <c r="V31" s="5"/>
    </row>
    <row r="32" spans="1:22" ht="13.5" customHeight="1" thickTop="1" thickBot="1" x14ac:dyDescent="0.2">
      <c r="A32" s="5"/>
      <c r="B32" s="5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  <c r="V32" s="5"/>
    </row>
    <row r="33" spans="1:22" ht="18.75" customHeight="1" thickTop="1" thickBot="1" x14ac:dyDescent="0.2">
      <c r="A33" s="5"/>
      <c r="B33" s="5"/>
      <c r="C33" s="10" t="s">
        <v>17</v>
      </c>
      <c r="D33" s="2" t="s">
        <v>18</v>
      </c>
      <c r="E33" s="74"/>
      <c r="F33" s="75"/>
      <c r="G33" s="2" t="s">
        <v>5</v>
      </c>
      <c r="H33" s="2" t="s">
        <v>19</v>
      </c>
      <c r="I33" s="6">
        <v>430000</v>
      </c>
      <c r="J33" s="2" t="s">
        <v>5</v>
      </c>
      <c r="K33" s="2" t="s">
        <v>7</v>
      </c>
      <c r="L33" s="72">
        <f>IF(SUM(E33-I33)&gt;0,SUM(E33-I33),0)</f>
        <v>0</v>
      </c>
      <c r="M33" s="73"/>
      <c r="N33" s="7" t="s">
        <v>5</v>
      </c>
      <c r="O33" s="8" t="s">
        <v>3</v>
      </c>
      <c r="P33" s="17">
        <v>12</v>
      </c>
      <c r="Q33" s="1" t="s">
        <v>6</v>
      </c>
      <c r="R33" s="2" t="s">
        <v>7</v>
      </c>
      <c r="S33" s="15">
        <f>SUM(L33*P33/12)</f>
        <v>0</v>
      </c>
      <c r="T33" s="2" t="s">
        <v>5</v>
      </c>
      <c r="U33" s="11" t="s">
        <v>23</v>
      </c>
      <c r="V33" s="5"/>
    </row>
    <row r="34" spans="1:22" ht="6.75" customHeight="1" thickTop="1" x14ac:dyDescent="0.15">
      <c r="A34" s="5"/>
      <c r="B34" s="5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5"/>
    </row>
    <row r="35" spans="1:22" ht="6.75" customHeight="1" x14ac:dyDescent="0.15">
      <c r="A35" s="5"/>
      <c r="B35" s="5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5"/>
    </row>
    <row r="36" spans="1:22" ht="18.75" customHeight="1" x14ac:dyDescent="0.15">
      <c r="A36" s="5"/>
      <c r="B36" s="5"/>
      <c r="C36" s="38"/>
      <c r="D36" s="39"/>
      <c r="E36" s="39"/>
      <c r="F36" s="39"/>
      <c r="G36" s="39" t="s">
        <v>24</v>
      </c>
      <c r="H36" s="39"/>
      <c r="I36" s="39"/>
      <c r="J36" s="39"/>
      <c r="K36" s="2" t="s">
        <v>7</v>
      </c>
      <c r="L36" s="59">
        <f>SUM(S27+S29+S31+S33)</f>
        <v>0</v>
      </c>
      <c r="M36" s="60"/>
      <c r="N36" s="60"/>
      <c r="O36" s="60"/>
      <c r="P36" s="60"/>
      <c r="Q36" s="60"/>
      <c r="R36" s="60"/>
      <c r="S36" s="61"/>
      <c r="T36" s="2" t="s">
        <v>5</v>
      </c>
      <c r="U36" s="11" t="s">
        <v>25</v>
      </c>
      <c r="V36" s="5"/>
    </row>
    <row r="37" spans="1:22" ht="13.5" customHeight="1" x14ac:dyDescent="0.15">
      <c r="A37" s="5"/>
      <c r="B37" s="5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5"/>
    </row>
    <row r="38" spans="1:22" ht="18.75" customHeight="1" x14ac:dyDescent="0.15">
      <c r="A38" s="5"/>
      <c r="B38" s="5"/>
      <c r="C38" s="38"/>
      <c r="D38" s="39"/>
      <c r="E38" s="39"/>
      <c r="F38" s="39"/>
      <c r="G38" s="39" t="s">
        <v>64</v>
      </c>
      <c r="H38" s="39"/>
      <c r="I38" s="39"/>
      <c r="J38" s="39"/>
      <c r="K38" s="2" t="s">
        <v>7</v>
      </c>
      <c r="L38" s="79">
        <f>SUM(L36*0.1031)</f>
        <v>0</v>
      </c>
      <c r="M38" s="80"/>
      <c r="N38" s="80"/>
      <c r="O38" s="80"/>
      <c r="P38" s="80"/>
      <c r="Q38" s="80"/>
      <c r="R38" s="80"/>
      <c r="S38" s="81"/>
      <c r="T38" s="2" t="s">
        <v>5</v>
      </c>
      <c r="U38" s="11" t="s">
        <v>26</v>
      </c>
      <c r="V38" s="5"/>
    </row>
    <row r="39" spans="1:22" ht="14.25" thickBot="1" x14ac:dyDescent="0.2">
      <c r="A39" s="5"/>
      <c r="B39" s="5"/>
      <c r="C39" s="112" t="s">
        <v>47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4"/>
      <c r="V39" s="5"/>
    </row>
    <row r="40" spans="1:22" ht="18.75" customHeight="1" thickTop="1" thickBot="1" x14ac:dyDescent="0.2">
      <c r="A40" s="5"/>
      <c r="B40" s="5"/>
      <c r="C40" s="10" t="s">
        <v>14</v>
      </c>
      <c r="D40" s="2" t="s">
        <v>18</v>
      </c>
      <c r="E40" s="74"/>
      <c r="F40" s="75"/>
      <c r="G40" s="2" t="s">
        <v>5</v>
      </c>
      <c r="H40" s="2" t="s">
        <v>19</v>
      </c>
      <c r="I40" s="6">
        <v>430000</v>
      </c>
      <c r="J40" s="2" t="s">
        <v>5</v>
      </c>
      <c r="K40" s="2" t="s">
        <v>7</v>
      </c>
      <c r="L40" s="110">
        <f>IF(SUM(E40-I40)&gt;0,SUM(E40-I40),0)</f>
        <v>0</v>
      </c>
      <c r="M40" s="111"/>
      <c r="N40" s="7" t="s">
        <v>5</v>
      </c>
      <c r="O40" s="8" t="s">
        <v>3</v>
      </c>
      <c r="P40" s="17">
        <v>12</v>
      </c>
      <c r="Q40" s="1" t="s">
        <v>6</v>
      </c>
      <c r="R40" s="2" t="s">
        <v>7</v>
      </c>
      <c r="S40" s="3">
        <f>SUM(L40*P40/12)</f>
        <v>0</v>
      </c>
      <c r="T40" s="2" t="s">
        <v>5</v>
      </c>
      <c r="U40" s="11" t="s">
        <v>27</v>
      </c>
      <c r="V40" s="5"/>
    </row>
    <row r="41" spans="1:22" ht="7.5" customHeight="1" thickTop="1" thickBot="1" x14ac:dyDescent="0.2">
      <c r="A41" s="5"/>
      <c r="B41" s="5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  <c r="V41" s="5"/>
    </row>
    <row r="42" spans="1:22" ht="18.75" customHeight="1" thickTop="1" thickBot="1" x14ac:dyDescent="0.2">
      <c r="A42" s="5"/>
      <c r="B42" s="5"/>
      <c r="C42" s="10" t="s">
        <v>15</v>
      </c>
      <c r="D42" s="2" t="s">
        <v>18</v>
      </c>
      <c r="E42" s="74"/>
      <c r="F42" s="75"/>
      <c r="G42" s="2" t="s">
        <v>5</v>
      </c>
      <c r="H42" s="2" t="s">
        <v>19</v>
      </c>
      <c r="I42" s="6">
        <v>430000</v>
      </c>
      <c r="J42" s="2" t="s">
        <v>5</v>
      </c>
      <c r="K42" s="2" t="s">
        <v>7</v>
      </c>
      <c r="L42" s="110">
        <f>IF(SUM(E42-I42)&gt;0,SUM(E42-I42),0)</f>
        <v>0</v>
      </c>
      <c r="M42" s="111"/>
      <c r="N42" s="9" t="s">
        <v>5</v>
      </c>
      <c r="O42" s="8" t="s">
        <v>3</v>
      </c>
      <c r="P42" s="17">
        <v>12</v>
      </c>
      <c r="Q42" s="1" t="s">
        <v>6</v>
      </c>
      <c r="R42" s="2" t="s">
        <v>7</v>
      </c>
      <c r="S42" s="3">
        <f>SUM(L42*P42/12)</f>
        <v>0</v>
      </c>
      <c r="T42" s="2" t="s">
        <v>5</v>
      </c>
      <c r="U42" s="11" t="s">
        <v>28</v>
      </c>
      <c r="V42" s="5"/>
    </row>
    <row r="43" spans="1:22" ht="7.5" customHeight="1" thickTop="1" thickBot="1" x14ac:dyDescent="0.2">
      <c r="A43" s="5"/>
      <c r="B43" s="5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3"/>
      <c r="V43" s="5"/>
    </row>
    <row r="44" spans="1:22" ht="18.75" customHeight="1" thickTop="1" thickBot="1" x14ac:dyDescent="0.2">
      <c r="A44" s="5"/>
      <c r="B44" s="5"/>
      <c r="C44" s="10" t="s">
        <v>16</v>
      </c>
      <c r="D44" s="2" t="s">
        <v>18</v>
      </c>
      <c r="E44" s="74"/>
      <c r="F44" s="75"/>
      <c r="G44" s="2" t="s">
        <v>5</v>
      </c>
      <c r="H44" s="2" t="s">
        <v>19</v>
      </c>
      <c r="I44" s="6">
        <v>430000</v>
      </c>
      <c r="J44" s="2" t="s">
        <v>5</v>
      </c>
      <c r="K44" s="2" t="s">
        <v>7</v>
      </c>
      <c r="L44" s="110">
        <f>IF(SUM(E44-I44)&gt;0,SUM(E44-I44),0)</f>
        <v>0</v>
      </c>
      <c r="M44" s="111"/>
      <c r="N44" s="7" t="s">
        <v>5</v>
      </c>
      <c r="O44" s="8" t="s">
        <v>3</v>
      </c>
      <c r="P44" s="17">
        <v>12</v>
      </c>
      <c r="Q44" s="1" t="s">
        <v>6</v>
      </c>
      <c r="R44" s="2" t="s">
        <v>7</v>
      </c>
      <c r="S44" s="4">
        <f>SUM(L44*P44/12)</f>
        <v>0</v>
      </c>
      <c r="T44" s="2" t="s">
        <v>5</v>
      </c>
      <c r="U44" s="11" t="s">
        <v>30</v>
      </c>
      <c r="V44" s="5"/>
    </row>
    <row r="45" spans="1:22" ht="7.5" customHeight="1" thickTop="1" thickBot="1" x14ac:dyDescent="0.2">
      <c r="A45" s="5"/>
      <c r="B45" s="5"/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  <c r="V45" s="5"/>
    </row>
    <row r="46" spans="1:22" ht="18.75" customHeight="1" thickTop="1" thickBot="1" x14ac:dyDescent="0.2">
      <c r="A46" s="5"/>
      <c r="B46" s="5"/>
      <c r="C46" s="10" t="s">
        <v>17</v>
      </c>
      <c r="D46" s="2" t="s">
        <v>18</v>
      </c>
      <c r="E46" s="74"/>
      <c r="F46" s="75"/>
      <c r="G46" s="2" t="s">
        <v>5</v>
      </c>
      <c r="H46" s="2" t="s">
        <v>19</v>
      </c>
      <c r="I46" s="6">
        <v>430000</v>
      </c>
      <c r="J46" s="2" t="s">
        <v>5</v>
      </c>
      <c r="K46" s="2" t="s">
        <v>7</v>
      </c>
      <c r="L46" s="110">
        <f>IF(SUM(E46-I46)&gt;0,SUM(E46-I46),0)</f>
        <v>0</v>
      </c>
      <c r="M46" s="111"/>
      <c r="N46" s="7" t="s">
        <v>5</v>
      </c>
      <c r="O46" s="8" t="s">
        <v>3</v>
      </c>
      <c r="P46" s="17">
        <v>12</v>
      </c>
      <c r="Q46" s="1" t="s">
        <v>6</v>
      </c>
      <c r="R46" s="2" t="s">
        <v>7</v>
      </c>
      <c r="S46" s="4">
        <f>SUM(L46*P46/12)</f>
        <v>0</v>
      </c>
      <c r="T46" s="2" t="s">
        <v>5</v>
      </c>
      <c r="U46" s="11" t="s">
        <v>29</v>
      </c>
      <c r="V46" s="5"/>
    </row>
    <row r="47" spans="1:22" ht="7.5" customHeight="1" thickTop="1" x14ac:dyDescent="0.15">
      <c r="A47" s="5"/>
      <c r="B47" s="5"/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2"/>
      <c r="U47" s="11"/>
      <c r="V47" s="5"/>
    </row>
    <row r="48" spans="1:22" ht="7.5" customHeight="1" x14ac:dyDescent="0.15">
      <c r="A48" s="5"/>
      <c r="B48" s="5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2"/>
      <c r="U48" s="11"/>
      <c r="V48" s="5"/>
    </row>
    <row r="49" spans="1:22" ht="18.75" customHeight="1" x14ac:dyDescent="0.15">
      <c r="A49" s="5"/>
      <c r="B49" s="5"/>
      <c r="C49" s="38"/>
      <c r="D49" s="39"/>
      <c r="E49" s="39"/>
      <c r="F49" s="39"/>
      <c r="G49" s="39" t="s">
        <v>43</v>
      </c>
      <c r="H49" s="39"/>
      <c r="I49" s="39"/>
      <c r="J49" s="39"/>
      <c r="K49" s="2" t="s">
        <v>7</v>
      </c>
      <c r="L49" s="76">
        <f>SUM(S40+S42+S44+S46)</f>
        <v>0</v>
      </c>
      <c r="M49" s="77"/>
      <c r="N49" s="77"/>
      <c r="O49" s="77"/>
      <c r="P49" s="77"/>
      <c r="Q49" s="77"/>
      <c r="R49" s="77"/>
      <c r="S49" s="78"/>
      <c r="T49" s="2" t="s">
        <v>5</v>
      </c>
      <c r="U49" s="11" t="s">
        <v>31</v>
      </c>
      <c r="V49" s="5"/>
    </row>
    <row r="50" spans="1:22" ht="9.75" customHeight="1" x14ac:dyDescent="0.15">
      <c r="A50" s="5"/>
      <c r="B50" s="5"/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  <c r="V50" s="5"/>
    </row>
    <row r="51" spans="1:22" ht="18.75" customHeight="1" x14ac:dyDescent="0.15">
      <c r="A51" s="5"/>
      <c r="B51" s="5"/>
      <c r="C51" s="38"/>
      <c r="D51" s="39"/>
      <c r="E51" s="39"/>
      <c r="F51" s="39"/>
      <c r="G51" s="39" t="s">
        <v>65</v>
      </c>
      <c r="H51" s="39"/>
      <c r="I51" s="39"/>
      <c r="J51" s="39"/>
      <c r="K51" s="1" t="s">
        <v>7</v>
      </c>
      <c r="L51" s="76">
        <f>SUM(L49*0.0851)</f>
        <v>0</v>
      </c>
      <c r="M51" s="77"/>
      <c r="N51" s="77"/>
      <c r="O51" s="77"/>
      <c r="P51" s="77"/>
      <c r="Q51" s="77"/>
      <c r="R51" s="77"/>
      <c r="S51" s="78"/>
      <c r="T51" s="2" t="s">
        <v>5</v>
      </c>
      <c r="U51" s="11" t="s">
        <v>32</v>
      </c>
      <c r="V51" s="5"/>
    </row>
    <row r="52" spans="1:22" ht="11.25" customHeight="1" thickBot="1" x14ac:dyDescent="0.2">
      <c r="A52" s="5"/>
      <c r="B52" s="5"/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5"/>
    </row>
    <row r="53" spans="1:22" ht="26.25" customHeight="1" thickBot="1" x14ac:dyDescent="0.2">
      <c r="A53" s="5"/>
      <c r="B53" s="5"/>
      <c r="C53" s="38"/>
      <c r="D53" s="39"/>
      <c r="E53" s="39"/>
      <c r="F53" s="39"/>
      <c r="G53" s="39"/>
      <c r="H53" s="39"/>
      <c r="I53" s="39" t="s">
        <v>33</v>
      </c>
      <c r="J53" s="39"/>
      <c r="K53" s="1" t="s">
        <v>7</v>
      </c>
      <c r="L53" s="69">
        <f>SUM(L38+L51)</f>
        <v>0</v>
      </c>
      <c r="M53" s="70"/>
      <c r="N53" s="70"/>
      <c r="O53" s="70"/>
      <c r="P53" s="70"/>
      <c r="Q53" s="70"/>
      <c r="R53" s="70"/>
      <c r="S53" s="71"/>
      <c r="T53" s="2" t="s">
        <v>5</v>
      </c>
      <c r="U53" s="13" t="s">
        <v>40</v>
      </c>
      <c r="V53" s="5"/>
    </row>
    <row r="54" spans="1:22" ht="15" customHeight="1" x14ac:dyDescent="0.15">
      <c r="A54" s="5"/>
      <c r="B54" s="5"/>
      <c r="C54" s="35" t="s">
        <v>51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7"/>
      <c r="V54" s="5"/>
    </row>
    <row r="55" spans="1:22" x14ac:dyDescent="0.15">
      <c r="A55" s="5"/>
      <c r="B55" s="5"/>
      <c r="C55" s="44" t="s">
        <v>34</v>
      </c>
      <c r="D55" s="45"/>
      <c r="E55" s="48" t="s">
        <v>35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5"/>
    </row>
    <row r="56" spans="1:22" x14ac:dyDescent="0.15">
      <c r="A56" s="5"/>
      <c r="B56" s="5"/>
      <c r="C56" s="46"/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9"/>
      <c r="V56" s="5"/>
    </row>
    <row r="57" spans="1:22" ht="14.25" thickBot="1" x14ac:dyDescent="0.2">
      <c r="A57" s="5"/>
      <c r="B57" s="5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  <c r="V57" s="5"/>
    </row>
    <row r="58" spans="1:22" ht="22.5" customHeight="1" thickTop="1" thickBot="1" x14ac:dyDescent="0.2">
      <c r="A58" s="5"/>
      <c r="B58" s="5"/>
      <c r="C58" s="115" t="s">
        <v>36</v>
      </c>
      <c r="D58" s="116"/>
      <c r="E58" s="116"/>
      <c r="F58" s="116"/>
      <c r="G58" s="116"/>
      <c r="H58" s="116"/>
      <c r="I58" s="31">
        <v>33500</v>
      </c>
      <c r="J58" s="31"/>
      <c r="K58" s="25" t="s">
        <v>3</v>
      </c>
      <c r="L58" s="17">
        <v>12</v>
      </c>
      <c r="M58" s="1" t="s">
        <v>6</v>
      </c>
      <c r="N58" s="24" t="s">
        <v>7</v>
      </c>
      <c r="O58" s="30">
        <f>I58*L58/12</f>
        <v>33500</v>
      </c>
      <c r="P58" s="30"/>
      <c r="Q58" s="30"/>
      <c r="R58" s="30"/>
      <c r="S58" s="30"/>
      <c r="T58" s="14">
        <v>1</v>
      </c>
      <c r="U58" s="27"/>
      <c r="V58" s="5"/>
    </row>
    <row r="59" spans="1:22" ht="15" thickTop="1" thickBot="1" x14ac:dyDescent="0.2">
      <c r="A59" s="5"/>
      <c r="B59" s="5"/>
      <c r="C59" s="2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12"/>
      <c r="V59" s="5"/>
    </row>
    <row r="60" spans="1:22" ht="22.5" customHeight="1" thickTop="1" thickBot="1" x14ac:dyDescent="0.2">
      <c r="A60" s="5"/>
      <c r="B60" s="5"/>
      <c r="C60" s="115" t="s">
        <v>59</v>
      </c>
      <c r="D60" s="116"/>
      <c r="E60" s="116"/>
      <c r="F60" s="116"/>
      <c r="G60" s="116"/>
      <c r="H60" s="116"/>
      <c r="I60" s="31">
        <v>27500</v>
      </c>
      <c r="J60" s="31"/>
      <c r="K60" s="25" t="s">
        <v>3</v>
      </c>
      <c r="L60" s="17">
        <v>12</v>
      </c>
      <c r="M60" s="1" t="s">
        <v>6</v>
      </c>
      <c r="N60" s="24" t="s">
        <v>7</v>
      </c>
      <c r="O60" s="30">
        <f>I60*L60/12</f>
        <v>27500</v>
      </c>
      <c r="P60" s="30"/>
      <c r="Q60" s="30"/>
      <c r="R60" s="30"/>
      <c r="S60" s="30"/>
      <c r="T60" s="14">
        <v>2</v>
      </c>
      <c r="U60" s="27"/>
      <c r="V60" s="5"/>
    </row>
    <row r="61" spans="1:22" ht="18.75" customHeight="1" thickTop="1" x14ac:dyDescent="0.15">
      <c r="A61" s="5"/>
      <c r="B61" s="5"/>
      <c r="C61" s="124" t="s">
        <v>60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6"/>
      <c r="V61" s="5"/>
    </row>
    <row r="62" spans="1:22" x14ac:dyDescent="0.15">
      <c r="A62" s="5"/>
      <c r="B62" s="5"/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5"/>
    </row>
    <row r="63" spans="1:22" ht="15" thickBot="1" x14ac:dyDescent="0.2">
      <c r="A63" s="5"/>
      <c r="B63" s="5"/>
      <c r="C63" s="65" t="s">
        <v>52</v>
      </c>
      <c r="D63" s="66"/>
      <c r="E63" s="66"/>
      <c r="F63" s="66"/>
      <c r="G63" s="66"/>
      <c r="H63" s="66"/>
      <c r="I63" s="66"/>
      <c r="J63" s="66"/>
      <c r="K63" s="66"/>
      <c r="L63" s="127"/>
      <c r="M63" s="127"/>
      <c r="N63" s="127"/>
      <c r="O63" s="127"/>
      <c r="P63" s="127"/>
      <c r="Q63" s="128" t="s">
        <v>39</v>
      </c>
      <c r="R63" s="128"/>
      <c r="S63" s="128"/>
      <c r="T63" s="128"/>
      <c r="U63" s="129"/>
      <c r="V63" s="5"/>
    </row>
    <row r="64" spans="1:22" ht="20.100000000000001" customHeight="1" x14ac:dyDescent="0.15">
      <c r="A64" s="5"/>
      <c r="B64" s="5"/>
      <c r="C64" s="82" t="s">
        <v>37</v>
      </c>
      <c r="D64" s="83"/>
      <c r="E64" s="26">
        <v>1</v>
      </c>
      <c r="F64" s="90" t="s">
        <v>62</v>
      </c>
      <c r="G64" s="90"/>
      <c r="H64" s="90"/>
      <c r="I64" s="90"/>
      <c r="J64" s="90"/>
      <c r="K64" s="23"/>
      <c r="L64" s="84">
        <f>ROUNDUP(IF(F12&gt;0,SUM(O20+L53+O58),SUM(O20+L53+O60)),-2)</f>
        <v>27500</v>
      </c>
      <c r="M64" s="85"/>
      <c r="N64" s="85"/>
      <c r="O64" s="85"/>
      <c r="P64" s="85"/>
      <c r="Q64" s="85"/>
      <c r="R64" s="85"/>
      <c r="S64" s="86"/>
      <c r="T64" s="21"/>
      <c r="U64" s="22"/>
      <c r="V64" s="5"/>
    </row>
    <row r="65" spans="1:22" ht="20.100000000000001" customHeight="1" thickBot="1" x14ac:dyDescent="0.2">
      <c r="A65" s="5"/>
      <c r="B65" s="5"/>
      <c r="C65" s="82"/>
      <c r="D65" s="83"/>
      <c r="E65" s="26">
        <v>2</v>
      </c>
      <c r="F65" s="90" t="s">
        <v>63</v>
      </c>
      <c r="G65" s="90"/>
      <c r="H65" s="90"/>
      <c r="I65" s="90"/>
      <c r="J65" s="90"/>
      <c r="K65" s="20"/>
      <c r="L65" s="87"/>
      <c r="M65" s="88"/>
      <c r="N65" s="88"/>
      <c r="O65" s="88"/>
      <c r="P65" s="88"/>
      <c r="Q65" s="88"/>
      <c r="R65" s="88"/>
      <c r="S65" s="89"/>
      <c r="T65" s="33" t="s">
        <v>5</v>
      </c>
      <c r="U65" s="34"/>
      <c r="V65" s="5"/>
    </row>
    <row r="66" spans="1:22" x14ac:dyDescent="0.15">
      <c r="A66" s="5"/>
      <c r="B66" s="5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5"/>
    </row>
    <row r="67" spans="1:22" ht="14.25" thickBot="1" x14ac:dyDescent="0.2">
      <c r="A67" s="5"/>
      <c r="B67" s="5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4"/>
      <c r="V67" s="5"/>
    </row>
    <row r="68" spans="1:22" ht="14.25" thickTop="1" x14ac:dyDescent="0.15"/>
  </sheetData>
  <sheetProtection algorithmName="SHA-512" hashValue="6nA7EN+oS3UP6qZAx0+fi0aHlnGTUqtT5OX2pEvdlTZ1NfEx9Iu4Vss5i/Vj3Z1+GiiXGWD5RfbSoe5VrfpqCQ==" saltValue="2AzBIPNWJBG9Vn+W7dOq5w==" spinCount="100000" sheet="1" formatCells="0" formatColumns="0" formatRows="0" insertColumns="0" insertRows="0" insertHyperlinks="0" deleteColumns="0" deleteRows="0" selectLockedCells="1"/>
  <mergeCells count="100">
    <mergeCell ref="F65:J65"/>
    <mergeCell ref="C17:U17"/>
    <mergeCell ref="C34:U35"/>
    <mergeCell ref="C32:U32"/>
    <mergeCell ref="C21:U21"/>
    <mergeCell ref="E22:U22"/>
    <mergeCell ref="E23:U23"/>
    <mergeCell ref="C24:K24"/>
    <mergeCell ref="M24:U24"/>
    <mergeCell ref="C61:U61"/>
    <mergeCell ref="C60:H60"/>
    <mergeCell ref="L63:P63"/>
    <mergeCell ref="Q63:U63"/>
    <mergeCell ref="T65:U65"/>
    <mergeCell ref="C47:S48"/>
    <mergeCell ref="C50:U50"/>
    <mergeCell ref="E8:U8"/>
    <mergeCell ref="C25:U25"/>
    <mergeCell ref="C26:U26"/>
    <mergeCell ref="C28:U28"/>
    <mergeCell ref="C30:U30"/>
    <mergeCell ref="L20:M20"/>
    <mergeCell ref="C22:D23"/>
    <mergeCell ref="E27:F27"/>
    <mergeCell ref="E29:F29"/>
    <mergeCell ref="C18:E18"/>
    <mergeCell ref="O18:S18"/>
    <mergeCell ref="C19:U19"/>
    <mergeCell ref="C58:H58"/>
    <mergeCell ref="E40:F40"/>
    <mergeCell ref="E42:F42"/>
    <mergeCell ref="E44:F44"/>
    <mergeCell ref="O58:S58"/>
    <mergeCell ref="C52:U52"/>
    <mergeCell ref="G51:J51"/>
    <mergeCell ref="C45:U45"/>
    <mergeCell ref="C53:H53"/>
    <mergeCell ref="C51:F51"/>
    <mergeCell ref="L42:M42"/>
    <mergeCell ref="L44:M44"/>
    <mergeCell ref="L46:M46"/>
    <mergeCell ref="C49:F49"/>
    <mergeCell ref="C57:U57"/>
    <mergeCell ref="E56:U56"/>
    <mergeCell ref="E55:U55"/>
    <mergeCell ref="C54:U54"/>
    <mergeCell ref="C12:E12"/>
    <mergeCell ref="C38:F38"/>
    <mergeCell ref="C37:U37"/>
    <mergeCell ref="G38:J38"/>
    <mergeCell ref="L40:M40"/>
    <mergeCell ref="C39:U39"/>
    <mergeCell ref="C64:D65"/>
    <mergeCell ref="L64:S65"/>
    <mergeCell ref="F64:J64"/>
    <mergeCell ref="C1:U1"/>
    <mergeCell ref="C2:U2"/>
    <mergeCell ref="C3:U3"/>
    <mergeCell ref="C4:U4"/>
    <mergeCell ref="C5:U5"/>
    <mergeCell ref="C36:F36"/>
    <mergeCell ref="O12:S12"/>
    <mergeCell ref="O15:S15"/>
    <mergeCell ref="O20:S20"/>
    <mergeCell ref="L31:M31"/>
    <mergeCell ref="C13:U13"/>
    <mergeCell ref="C16:U16"/>
    <mergeCell ref="C20:K20"/>
    <mergeCell ref="C66:U67"/>
    <mergeCell ref="C62:U62"/>
    <mergeCell ref="C63:K63"/>
    <mergeCell ref="C15:E15"/>
    <mergeCell ref="I53:J53"/>
    <mergeCell ref="L53:S53"/>
    <mergeCell ref="L27:M27"/>
    <mergeCell ref="L29:M29"/>
    <mergeCell ref="E46:F46"/>
    <mergeCell ref="G49:J49"/>
    <mergeCell ref="L49:S49"/>
    <mergeCell ref="L51:S51"/>
    <mergeCell ref="L38:S38"/>
    <mergeCell ref="L33:M33"/>
    <mergeCell ref="E31:F31"/>
    <mergeCell ref="E33:F33"/>
    <mergeCell ref="O60:S60"/>
    <mergeCell ref="I58:J58"/>
    <mergeCell ref="I60:J60"/>
    <mergeCell ref="C6:U6"/>
    <mergeCell ref="C7:U7"/>
    <mergeCell ref="C11:U11"/>
    <mergeCell ref="C43:U43"/>
    <mergeCell ref="C41:U41"/>
    <mergeCell ref="C55:D56"/>
    <mergeCell ref="E9:U9"/>
    <mergeCell ref="C14:U14"/>
    <mergeCell ref="M10:U10"/>
    <mergeCell ref="C10:K10"/>
    <mergeCell ref="G36:J36"/>
    <mergeCell ref="L36:S36"/>
    <mergeCell ref="C8:D9"/>
  </mergeCells>
  <phoneticPr fontId="1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大井町役場</dc:creator>
  <cp:lastModifiedBy>井上正輝</cp:lastModifiedBy>
  <cp:lastPrinted>2018-05-17T06:56:50Z</cp:lastPrinted>
  <dcterms:created xsi:type="dcterms:W3CDTF">2018-04-26T23:39:16Z</dcterms:created>
  <dcterms:modified xsi:type="dcterms:W3CDTF">2025-03-06T03:02:46Z</dcterms:modified>
</cp:coreProperties>
</file>